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Sheet1" sheetId="1" r:id="rId1"/>
    <sheet name="Sheet3" sheetId="2" r:id="rId2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<sst xmlns="http://schemas.openxmlformats.org/spreadsheetml/2006/main" count="41" uniqueCount="33">
  <si>
    <t>TT</t>
  </si>
  <si>
    <t>Tên xã</t>
  </si>
  <si>
    <t>Tỷ lệ (%)</t>
  </si>
  <si>
    <t>A</t>
  </si>
  <si>
    <t>B</t>
  </si>
  <si>
    <t>Hộ nghèo</t>
  </si>
  <si>
    <t>Hộ cận nghèo</t>
  </si>
  <si>
    <t>Tổng số hộ dân</t>
  </si>
  <si>
    <t xml:space="preserve">Số hộ 
</t>
  </si>
  <si>
    <t>Số hộ 
giảm
trong
năm</t>
  </si>
  <si>
    <t>Số hộ 
còn lại
cuối năm</t>
  </si>
  <si>
    <t>Tỷ lệ 
cuối năm
(%)</t>
  </si>
  <si>
    <t>Tỷ lệ 
(%)</t>
  </si>
  <si>
    <t>Cộng</t>
  </si>
  <si>
    <t>Tỷ lệ
giảm
(%)</t>
  </si>
  <si>
    <t>THEO CHUẨN NGHÈO ĐA CHIỀU GIAI ĐOẠN 2021-2025</t>
  </si>
  <si>
    <t>(Kèm theo Kế hoạch số 247/KH-UBND ngày 25 /8/2022 của UBND huyện)</t>
  </si>
  <si>
    <t>Định hướng giảm nghèo năm 2023</t>
  </si>
  <si>
    <t>Số hộ dân được tính theo số hộ thực tế tại thời điểm rà soát tháng 12/2023</t>
  </si>
  <si>
    <t>Số hộ dân được tính theo số hộ thực tế tại thời điểm rà soát tháng 12/2022</t>
  </si>
  <si>
    <t>ĐỊNH HƯỚNG GIẢM HỘ NGHÈO NĂM 2023 TRÊN ĐỊA BÀN XÃ TÂN THÀNH</t>
  </si>
  <si>
    <t>Quyết định số 312/QĐ-UBND ngày 09/12/2022 về phê duyệt kết quả điều tra
hộ nghèo, hộ cận nghèo năm 2022</t>
  </si>
  <si>
    <t>Đồng Cẩy</t>
  </si>
  <si>
    <t xml:space="preserve"> Làng Ngôn</t>
  </si>
  <si>
    <t xml:space="preserve"> Ao Kham</t>
  </si>
  <si>
    <t xml:space="preserve"> Vườn Chè</t>
  </si>
  <si>
    <t xml:space="preserve"> Khuôn Dầu</t>
  </si>
  <si>
    <t xml:space="preserve"> Gốc Gạo</t>
  </si>
  <si>
    <t xml:space="preserve"> Bắc Lệ</t>
  </si>
  <si>
    <t xml:space="preserve"> Ao Vảy</t>
  </si>
  <si>
    <t xml:space="preserve"> Làng Cống</t>
  </si>
  <si>
    <t xml:space="preserve"> Cây Sấu</t>
  </si>
  <si>
    <t>(Kèm theo Kế hoạch số      /KH-UBND ngày     /3/2023 của UBND xã)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</si>
</sst>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;[Red]#,##0"/>
    <numFmt numFmtId="186" formatCode="_(* #,##0_);_(* \(#,##0\);_(* &quot;-&quot;??_);_(@_)"/>
    <numFmt numFmtId="187" formatCode="#.##0.00;[Red]#.##0.00"/>
    <numFmt numFmtId="188" formatCode="#,##0.0;[Red]#,##0.0"/>
    <numFmt numFmtId="189" formatCode="#,##0.000;[Red]#,##0.000"/>
    <numFmt numFmtId="190" formatCode="0.0"/>
    <numFmt numFmtId="191" formatCode="_(* #,##0.0_);_(* \(#,##0.0\);_(* &quot;-&quot;??_);_(@_)"/>
    <numFmt numFmtId="192" formatCode="#,##0.0000;[Red]#,##0.0000"/>
    <numFmt numFmtId="193" formatCode="#,##0.00000;[Red]#,##0.00000"/>
  </numFmts>
  <fonts count="57">
    <font>
      <sz val="10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86" fontId="6" fillId="0" borderId="0" xfId="41" applyNumberFormat="1" applyFont="1" applyFill="1" applyBorder="1" applyAlignment="1">
      <alignment horizontal="center" wrapText="1"/>
    </xf>
    <xf numFmtId="186" fontId="2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186" fontId="6" fillId="32" borderId="0" xfId="41" applyNumberFormat="1" applyFont="1" applyFill="1" applyBorder="1" applyAlignment="1">
      <alignment horizontal="center" wrapText="1"/>
    </xf>
    <xf numFmtId="186" fontId="4" fillId="32" borderId="0" xfId="41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12" xfId="0" applyFont="1" applyFill="1" applyBorder="1" applyAlignment="1">
      <alignment wrapText="1"/>
    </xf>
    <xf numFmtId="185" fontId="4" fillId="33" borderId="11" xfId="0" applyNumberFormat="1" applyFont="1" applyFill="1" applyBorder="1" applyAlignment="1">
      <alignment horizontal="center" vertical="center" wrapText="1"/>
    </xf>
    <xf numFmtId="184" fontId="5" fillId="33" borderId="13" xfId="0" applyNumberFormat="1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184" fontId="4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185" fontId="4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32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185" fontId="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185" fontId="3" fillId="32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184" fontId="5" fillId="33" borderId="13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7" fillId="34" borderId="11" xfId="0" applyNumberFormat="1" applyFont="1" applyFill="1" applyBorder="1" applyAlignment="1">
      <alignment horizontal="center" vertical="center" wrapText="1"/>
    </xf>
    <xf numFmtId="3" fontId="54" fillId="33" borderId="17" xfId="0" applyNumberFormat="1" applyFont="1" applyFill="1" applyBorder="1" applyAlignment="1" applyProtection="1">
      <alignment horizontal="center" vertical="center"/>
      <protection/>
    </xf>
    <xf numFmtId="3" fontId="54" fillId="33" borderId="11" xfId="0" applyNumberFormat="1" applyFont="1" applyFill="1" applyBorder="1" applyAlignment="1" applyProtection="1">
      <alignment horizontal="center" vertical="center"/>
      <protection/>
    </xf>
    <xf numFmtId="184" fontId="4" fillId="33" borderId="13" xfId="0" applyNumberFormat="1" applyFont="1" applyFill="1" applyBorder="1" applyAlignment="1">
      <alignment horizontal="center" vertical="center" wrapText="1"/>
    </xf>
    <xf numFmtId="184" fontId="55" fillId="33" borderId="13" xfId="0" applyNumberFormat="1" applyFont="1" applyFill="1" applyBorder="1" applyAlignment="1">
      <alignment horizontal="center" vertical="center" wrapText="1"/>
    </xf>
    <xf numFmtId="184" fontId="55" fillId="33" borderId="11" xfId="0" applyNumberFormat="1" applyFont="1" applyFill="1" applyBorder="1" applyAlignment="1">
      <alignment horizontal="center" vertical="center"/>
    </xf>
    <xf numFmtId="185" fontId="56" fillId="33" borderId="11" xfId="0" applyNumberFormat="1" applyFont="1" applyFill="1" applyBorder="1" applyAlignment="1">
      <alignment horizontal="center" vertical="center" wrapText="1"/>
    </xf>
    <xf numFmtId="184" fontId="56" fillId="33" borderId="11" xfId="0" applyNumberFormat="1" applyFont="1" applyFill="1" applyBorder="1" applyAlignment="1">
      <alignment horizontal="center" vertical="center" wrapText="1"/>
    </xf>
    <xf numFmtId="185" fontId="7" fillId="32" borderId="11" xfId="0" applyNumberFormat="1" applyFont="1" applyFill="1" applyBorder="1" applyAlignment="1">
      <alignment horizontal="center" vertical="center"/>
    </xf>
    <xf numFmtId="3" fontId="53" fillId="33" borderId="11" xfId="0" applyNumberFormat="1" applyFont="1" applyFill="1" applyBorder="1" applyAlignment="1" applyProtection="1">
      <alignment horizontal="center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184" fontId="53" fillId="34" borderId="11" xfId="0" applyNumberFormat="1" applyFont="1" applyFill="1" applyBorder="1" applyAlignment="1">
      <alignment horizontal="center" vertical="center" wrapText="1"/>
    </xf>
    <xf numFmtId="185" fontId="7" fillId="33" borderId="11" xfId="0" applyNumberFormat="1" applyFont="1" applyFill="1" applyBorder="1" applyAlignment="1">
      <alignment horizontal="center" vertical="center" wrapText="1"/>
    </xf>
    <xf numFmtId="184" fontId="7" fillId="34" borderId="11" xfId="0" applyNumberFormat="1" applyFont="1" applyFill="1" applyBorder="1" applyAlignment="1">
      <alignment horizontal="center" vertical="center"/>
    </xf>
    <xf numFmtId="185" fontId="7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0">
      <selection activeCell="Q20" sqref="Q20"/>
    </sheetView>
  </sheetViews>
  <sheetFormatPr defaultColWidth="9.33203125" defaultRowHeight="12.75"/>
  <cols>
    <col min="1" max="1" width="5.33203125" style="8" customWidth="1"/>
    <col min="2" max="2" width="16.5" style="1" customWidth="1"/>
    <col min="3" max="3" width="11.16015625" style="1" customWidth="1"/>
    <col min="4" max="8" width="10.16015625" style="16" customWidth="1"/>
    <col min="9" max="9" width="8.66015625" style="25" customWidth="1"/>
    <col min="10" max="11" width="10.16015625" style="16" customWidth="1"/>
    <col min="12" max="12" width="10.16015625" style="25" customWidth="1"/>
    <col min="13" max="13" width="9.5" style="23" customWidth="1"/>
    <col min="14" max="15" width="9.5" style="16" customWidth="1"/>
    <col min="16" max="16" width="9.33203125" style="16" customWidth="1"/>
    <col min="17" max="17" width="46.66015625" style="1" customWidth="1"/>
    <col min="18" max="16384" width="9.33203125" style="1" customWidth="1"/>
  </cols>
  <sheetData>
    <row r="1" spans="1:16" ht="19.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s="16" customFormat="1" ht="18.7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8"/>
      <c r="R2" s="28"/>
      <c r="S2" s="28"/>
    </row>
    <row r="3" spans="1:19" s="16" customFormat="1" ht="18.75" customHeight="1" hidden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8" t="s">
        <v>18</v>
      </c>
      <c r="R3" s="28"/>
      <c r="S3" s="28"/>
    </row>
    <row r="4" spans="1:19" s="16" customFormat="1" ht="18.75" customHeight="1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8"/>
      <c r="R4" s="28"/>
      <c r="S4" s="28"/>
    </row>
    <row r="5" spans="1:19" s="16" customFormat="1" ht="18.75" customHeight="1">
      <c r="A5" s="29"/>
      <c r="I5" s="25"/>
      <c r="L5" s="25"/>
      <c r="M5" s="23"/>
      <c r="Q5" s="28"/>
      <c r="R5" s="28"/>
      <c r="S5" s="28"/>
    </row>
    <row r="6" spans="1:19" ht="56.25" customHeight="1">
      <c r="A6" s="42" t="s">
        <v>0</v>
      </c>
      <c r="B6" s="43" t="s">
        <v>1</v>
      </c>
      <c r="C6" s="34" t="s">
        <v>21</v>
      </c>
      <c r="D6" s="35"/>
      <c r="E6" s="35"/>
      <c r="F6" s="35"/>
      <c r="G6" s="36"/>
      <c r="H6" s="34" t="s">
        <v>17</v>
      </c>
      <c r="I6" s="35"/>
      <c r="J6" s="35"/>
      <c r="K6" s="35"/>
      <c r="L6" s="35"/>
      <c r="M6" s="35"/>
      <c r="N6" s="35"/>
      <c r="O6" s="35"/>
      <c r="P6" s="36"/>
      <c r="Q6" s="18" t="s">
        <v>19</v>
      </c>
      <c r="R6" s="17"/>
      <c r="S6" s="17"/>
    </row>
    <row r="7" spans="1:16" ht="25.5" customHeight="1">
      <c r="A7" s="42"/>
      <c r="B7" s="43"/>
      <c r="C7" s="34" t="s">
        <v>7</v>
      </c>
      <c r="D7" s="37" t="s">
        <v>5</v>
      </c>
      <c r="E7" s="38"/>
      <c r="F7" s="37" t="s">
        <v>6</v>
      </c>
      <c r="G7" s="38"/>
      <c r="H7" s="34" t="s">
        <v>7</v>
      </c>
      <c r="I7" s="30" t="s">
        <v>5</v>
      </c>
      <c r="J7" s="31"/>
      <c r="K7" s="31"/>
      <c r="L7" s="32"/>
      <c r="M7" s="30" t="s">
        <v>6</v>
      </c>
      <c r="N7" s="31"/>
      <c r="O7" s="31"/>
      <c r="P7" s="32"/>
    </row>
    <row r="8" spans="1:16" ht="66" customHeight="1">
      <c r="A8" s="42"/>
      <c r="B8" s="43"/>
      <c r="C8" s="40"/>
      <c r="D8" s="14" t="s">
        <v>8</v>
      </c>
      <c r="E8" s="14" t="s">
        <v>2</v>
      </c>
      <c r="F8" s="14" t="s">
        <v>8</v>
      </c>
      <c r="G8" s="14" t="s">
        <v>12</v>
      </c>
      <c r="H8" s="40"/>
      <c r="I8" s="26" t="s">
        <v>9</v>
      </c>
      <c r="J8" s="14" t="s">
        <v>10</v>
      </c>
      <c r="K8" s="14" t="s">
        <v>11</v>
      </c>
      <c r="L8" s="26" t="s">
        <v>14</v>
      </c>
      <c r="M8" s="14" t="s">
        <v>9</v>
      </c>
      <c r="N8" s="14" t="s">
        <v>10</v>
      </c>
      <c r="O8" s="14" t="s">
        <v>11</v>
      </c>
      <c r="P8" s="14" t="s">
        <v>14</v>
      </c>
    </row>
    <row r="9" spans="1:17" ht="20.25" customHeight="1">
      <c r="A9" s="6" t="s">
        <v>3</v>
      </c>
      <c r="B9" s="6" t="s">
        <v>4</v>
      </c>
      <c r="C9" s="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27">
        <v>7</v>
      </c>
      <c r="J9" s="15">
        <v>9</v>
      </c>
      <c r="K9" s="15">
        <v>10</v>
      </c>
      <c r="L9" s="27">
        <v>11</v>
      </c>
      <c r="M9" s="15">
        <v>12</v>
      </c>
      <c r="N9" s="15">
        <v>13</v>
      </c>
      <c r="O9" s="15">
        <v>14</v>
      </c>
      <c r="P9" s="15">
        <v>15</v>
      </c>
      <c r="Q9" s="13"/>
    </row>
    <row r="10" spans="1:27" ht="24" customHeight="1">
      <c r="A10" s="50">
        <v>1</v>
      </c>
      <c r="B10" s="48" t="s">
        <v>22</v>
      </c>
      <c r="C10" s="44">
        <v>220</v>
      </c>
      <c r="D10" s="53">
        <v>7</v>
      </c>
      <c r="E10" s="22">
        <f aca="true" t="shared" si="0" ref="E10:E19">ROUND(D10/C10*100,2)</f>
        <v>3.18</v>
      </c>
      <c r="F10" s="53">
        <v>3</v>
      </c>
      <c r="G10" s="55">
        <f>F10/C10*100</f>
        <v>1.3636363636363635</v>
      </c>
      <c r="H10" s="44">
        <v>220</v>
      </c>
      <c r="I10" s="58">
        <v>6</v>
      </c>
      <c r="J10" s="24">
        <f>D10-I10</f>
        <v>1</v>
      </c>
      <c r="K10" s="60">
        <f aca="true" t="shared" si="1" ref="K10:K19">ROUND(J10/H10*100,2)</f>
        <v>0.45</v>
      </c>
      <c r="L10" s="61">
        <f>E10-K10</f>
        <v>2.73</v>
      </c>
      <c r="M10" s="24">
        <v>1</v>
      </c>
      <c r="N10" s="19">
        <f aca="true" t="shared" si="2" ref="N10:N19">F10-M10</f>
        <v>2</v>
      </c>
      <c r="O10" s="22">
        <f aca="true" t="shared" si="3" ref="O10:O19">ROUND(N10/H10*100,2)</f>
        <v>0.91</v>
      </c>
      <c r="P10" s="20">
        <f aca="true" t="shared" si="4" ref="P10:P20">G10-O10</f>
        <v>0.4536363636363635</v>
      </c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17" s="8" customFormat="1" ht="23.25" customHeight="1">
      <c r="A11" s="51">
        <v>2</v>
      </c>
      <c r="B11" s="48" t="s">
        <v>23</v>
      </c>
      <c r="C11" s="45">
        <v>181</v>
      </c>
      <c r="D11" s="53">
        <v>4</v>
      </c>
      <c r="E11" s="22">
        <f t="shared" si="0"/>
        <v>2.21</v>
      </c>
      <c r="F11" s="53">
        <v>5</v>
      </c>
      <c r="G11" s="56">
        <f aca="true" t="shared" si="5" ref="G11:G20">F11/C11*100</f>
        <v>2.7624309392265194</v>
      </c>
      <c r="H11" s="45">
        <v>181</v>
      </c>
      <c r="I11" s="59">
        <v>3</v>
      </c>
      <c r="J11" s="24">
        <f aca="true" t="shared" si="6" ref="J11:J19">D11-I11</f>
        <v>1</v>
      </c>
      <c r="K11" s="60">
        <f t="shared" si="1"/>
        <v>0.55</v>
      </c>
      <c r="L11" s="61">
        <f aca="true" t="shared" si="7" ref="L11:L20">E11-K11</f>
        <v>1.66</v>
      </c>
      <c r="M11" s="19">
        <v>0</v>
      </c>
      <c r="N11" s="19">
        <f t="shared" si="2"/>
        <v>5</v>
      </c>
      <c r="O11" s="22">
        <f t="shared" si="3"/>
        <v>2.76</v>
      </c>
      <c r="P11" s="21">
        <f t="shared" si="4"/>
        <v>0.0024309392265196017</v>
      </c>
      <c r="Q11" s="10"/>
    </row>
    <row r="12" spans="1:17" ht="24.75" customHeight="1">
      <c r="A12" s="51">
        <v>3</v>
      </c>
      <c r="B12" s="48" t="s">
        <v>24</v>
      </c>
      <c r="C12" s="45">
        <v>151</v>
      </c>
      <c r="D12" s="53">
        <v>4</v>
      </c>
      <c r="E12" s="22">
        <f t="shared" si="0"/>
        <v>2.65</v>
      </c>
      <c r="F12" s="53">
        <v>5</v>
      </c>
      <c r="G12" s="56">
        <f t="shared" si="5"/>
        <v>3.3112582781456954</v>
      </c>
      <c r="H12" s="45">
        <v>151</v>
      </c>
      <c r="I12" s="59">
        <v>3</v>
      </c>
      <c r="J12" s="24">
        <v>1</v>
      </c>
      <c r="K12" s="60">
        <f t="shared" si="1"/>
        <v>0.66</v>
      </c>
      <c r="L12" s="61">
        <f t="shared" si="7"/>
        <v>1.9899999999999998</v>
      </c>
      <c r="M12" s="19">
        <v>1</v>
      </c>
      <c r="N12" s="19">
        <f t="shared" si="2"/>
        <v>4</v>
      </c>
      <c r="O12" s="22">
        <f t="shared" si="3"/>
        <v>2.65</v>
      </c>
      <c r="P12" s="21">
        <f t="shared" si="4"/>
        <v>0.6612582781456955</v>
      </c>
      <c r="Q12" s="2"/>
    </row>
    <row r="13" spans="1:17" ht="25.5" customHeight="1">
      <c r="A13" s="51">
        <v>4</v>
      </c>
      <c r="B13" s="48" t="s">
        <v>25</v>
      </c>
      <c r="C13" s="45">
        <v>129</v>
      </c>
      <c r="D13" s="53">
        <v>2</v>
      </c>
      <c r="E13" s="22">
        <f t="shared" si="0"/>
        <v>1.55</v>
      </c>
      <c r="F13" s="53">
        <v>1</v>
      </c>
      <c r="G13" s="56">
        <f t="shared" si="5"/>
        <v>0.7751937984496124</v>
      </c>
      <c r="H13" s="45">
        <v>129</v>
      </c>
      <c r="I13" s="59">
        <v>1</v>
      </c>
      <c r="J13" s="24">
        <f t="shared" si="6"/>
        <v>1</v>
      </c>
      <c r="K13" s="60">
        <f t="shared" si="1"/>
        <v>0.78</v>
      </c>
      <c r="L13" s="61">
        <f t="shared" si="7"/>
        <v>0.77</v>
      </c>
      <c r="M13" s="19">
        <v>0</v>
      </c>
      <c r="N13" s="19">
        <f t="shared" si="2"/>
        <v>1</v>
      </c>
      <c r="O13" s="22">
        <f t="shared" si="3"/>
        <v>0.78</v>
      </c>
      <c r="P13" s="62">
        <f t="shared" si="4"/>
        <v>-0.004806201550387579</v>
      </c>
      <c r="Q13" s="2"/>
    </row>
    <row r="14" spans="1:17" ht="27" customHeight="1">
      <c r="A14" s="51">
        <v>5</v>
      </c>
      <c r="B14" s="48" t="s">
        <v>26</v>
      </c>
      <c r="C14" s="45">
        <v>155</v>
      </c>
      <c r="D14" s="53">
        <v>5</v>
      </c>
      <c r="E14" s="22">
        <f t="shared" si="0"/>
        <v>3.23</v>
      </c>
      <c r="F14" s="53">
        <v>4</v>
      </c>
      <c r="G14" s="56">
        <f t="shared" si="5"/>
        <v>2.5806451612903225</v>
      </c>
      <c r="H14" s="45">
        <v>155</v>
      </c>
      <c r="I14" s="59">
        <v>4</v>
      </c>
      <c r="J14" s="24">
        <f t="shared" si="6"/>
        <v>1</v>
      </c>
      <c r="K14" s="60">
        <f t="shared" si="1"/>
        <v>0.65</v>
      </c>
      <c r="L14" s="61">
        <f t="shared" si="7"/>
        <v>2.58</v>
      </c>
      <c r="M14" s="19">
        <v>0</v>
      </c>
      <c r="N14" s="19">
        <f t="shared" si="2"/>
        <v>4</v>
      </c>
      <c r="O14" s="22">
        <f t="shared" si="3"/>
        <v>2.58</v>
      </c>
      <c r="P14" s="21">
        <f t="shared" si="4"/>
        <v>0.000645161290322438</v>
      </c>
      <c r="Q14" s="2"/>
    </row>
    <row r="15" spans="1:17" s="5" customFormat="1" ht="26.25" customHeight="1">
      <c r="A15" s="51">
        <v>6</v>
      </c>
      <c r="B15" s="49" t="s">
        <v>27</v>
      </c>
      <c r="C15" s="46">
        <v>155</v>
      </c>
      <c r="D15" s="54">
        <v>5</v>
      </c>
      <c r="E15" s="22">
        <f t="shared" si="0"/>
        <v>3.23</v>
      </c>
      <c r="F15" s="54">
        <v>0</v>
      </c>
      <c r="G15" s="56">
        <f t="shared" si="5"/>
        <v>0</v>
      </c>
      <c r="H15" s="46">
        <v>155</v>
      </c>
      <c r="I15" s="59">
        <v>2</v>
      </c>
      <c r="J15" s="24">
        <f t="shared" si="6"/>
        <v>3</v>
      </c>
      <c r="K15" s="60">
        <f t="shared" si="1"/>
        <v>1.94</v>
      </c>
      <c r="L15" s="61">
        <f t="shared" si="7"/>
        <v>1.29</v>
      </c>
      <c r="M15" s="19">
        <v>1</v>
      </c>
      <c r="N15" s="63">
        <f t="shared" si="2"/>
        <v>-1</v>
      </c>
      <c r="O15" s="64">
        <f t="shared" si="3"/>
        <v>-0.65</v>
      </c>
      <c r="P15" s="21">
        <f t="shared" si="4"/>
        <v>0.65</v>
      </c>
      <c r="Q15" s="9"/>
    </row>
    <row r="16" spans="1:17" s="5" customFormat="1" ht="24" customHeight="1">
      <c r="A16" s="51">
        <v>7</v>
      </c>
      <c r="B16" s="48" t="s">
        <v>28</v>
      </c>
      <c r="C16" s="45">
        <v>227</v>
      </c>
      <c r="D16" s="53">
        <v>3</v>
      </c>
      <c r="E16" s="22">
        <f t="shared" si="0"/>
        <v>1.32</v>
      </c>
      <c r="F16" s="53">
        <v>2</v>
      </c>
      <c r="G16" s="56">
        <f t="shared" si="5"/>
        <v>0.881057268722467</v>
      </c>
      <c r="H16" s="45">
        <v>227</v>
      </c>
      <c r="I16" s="59">
        <v>2</v>
      </c>
      <c r="J16" s="24">
        <f t="shared" si="6"/>
        <v>1</v>
      </c>
      <c r="K16" s="60">
        <f t="shared" si="1"/>
        <v>0.44</v>
      </c>
      <c r="L16" s="61">
        <f t="shared" si="7"/>
        <v>0.8800000000000001</v>
      </c>
      <c r="M16" s="19">
        <v>1</v>
      </c>
      <c r="N16" s="19">
        <f t="shared" si="2"/>
        <v>1</v>
      </c>
      <c r="O16" s="22">
        <f t="shared" si="3"/>
        <v>0.44</v>
      </c>
      <c r="P16" s="21">
        <f t="shared" si="4"/>
        <v>0.44105726872246703</v>
      </c>
      <c r="Q16" s="9"/>
    </row>
    <row r="17" spans="1:17" s="5" customFormat="1" ht="26.25" customHeight="1">
      <c r="A17" s="51">
        <v>8</v>
      </c>
      <c r="B17" s="48" t="s">
        <v>29</v>
      </c>
      <c r="C17" s="45">
        <v>164</v>
      </c>
      <c r="D17" s="53">
        <v>3</v>
      </c>
      <c r="E17" s="22">
        <f t="shared" si="0"/>
        <v>1.83</v>
      </c>
      <c r="F17" s="53">
        <v>0</v>
      </c>
      <c r="G17" s="56">
        <f t="shared" si="5"/>
        <v>0</v>
      </c>
      <c r="H17" s="45">
        <v>164</v>
      </c>
      <c r="I17" s="59">
        <v>2</v>
      </c>
      <c r="J17" s="24">
        <f t="shared" si="6"/>
        <v>1</v>
      </c>
      <c r="K17" s="60">
        <f t="shared" si="1"/>
        <v>0.61</v>
      </c>
      <c r="L17" s="61">
        <f t="shared" si="7"/>
        <v>1.2200000000000002</v>
      </c>
      <c r="M17" s="19">
        <v>0</v>
      </c>
      <c r="N17" s="19">
        <f t="shared" si="2"/>
        <v>0</v>
      </c>
      <c r="O17" s="22">
        <f t="shared" si="3"/>
        <v>0</v>
      </c>
      <c r="P17" s="21">
        <f t="shared" si="4"/>
        <v>0</v>
      </c>
      <c r="Q17" s="9"/>
    </row>
    <row r="18" spans="1:17" s="5" customFormat="1" ht="26.25" customHeight="1">
      <c r="A18" s="51">
        <v>9</v>
      </c>
      <c r="B18" s="48" t="s">
        <v>30</v>
      </c>
      <c r="C18" s="45">
        <v>188</v>
      </c>
      <c r="D18" s="53">
        <v>6</v>
      </c>
      <c r="E18" s="22">
        <f t="shared" si="0"/>
        <v>3.19</v>
      </c>
      <c r="F18" s="53">
        <v>2</v>
      </c>
      <c r="G18" s="56">
        <f t="shared" si="5"/>
        <v>1.0638297872340425</v>
      </c>
      <c r="H18" s="45">
        <v>188</v>
      </c>
      <c r="I18" s="59">
        <v>4</v>
      </c>
      <c r="J18" s="24">
        <f t="shared" si="6"/>
        <v>2</v>
      </c>
      <c r="K18" s="60">
        <f t="shared" si="1"/>
        <v>1.06</v>
      </c>
      <c r="L18" s="61">
        <f t="shared" si="7"/>
        <v>2.13</v>
      </c>
      <c r="M18" s="19">
        <v>1</v>
      </c>
      <c r="N18" s="19">
        <f t="shared" si="2"/>
        <v>1</v>
      </c>
      <c r="O18" s="22">
        <f t="shared" si="3"/>
        <v>0.53</v>
      </c>
      <c r="P18" s="21">
        <f t="shared" si="4"/>
        <v>0.5338297872340425</v>
      </c>
      <c r="Q18" s="9"/>
    </row>
    <row r="19" spans="1:17" ht="26.25" customHeight="1">
      <c r="A19" s="51">
        <v>10</v>
      </c>
      <c r="B19" s="48" t="s">
        <v>31</v>
      </c>
      <c r="C19" s="47">
        <v>237</v>
      </c>
      <c r="D19" s="53">
        <v>3</v>
      </c>
      <c r="E19" s="22">
        <f t="shared" si="0"/>
        <v>1.27</v>
      </c>
      <c r="F19" s="53">
        <v>0</v>
      </c>
      <c r="G19" s="56">
        <f t="shared" si="5"/>
        <v>0</v>
      </c>
      <c r="H19" s="47">
        <v>237</v>
      </c>
      <c r="I19" s="59">
        <v>2</v>
      </c>
      <c r="J19" s="24">
        <f t="shared" si="6"/>
        <v>1</v>
      </c>
      <c r="K19" s="60">
        <f t="shared" si="1"/>
        <v>0.42</v>
      </c>
      <c r="L19" s="61">
        <f t="shared" si="7"/>
        <v>0.8500000000000001</v>
      </c>
      <c r="M19" s="19">
        <v>0</v>
      </c>
      <c r="N19" s="19">
        <f t="shared" si="2"/>
        <v>0</v>
      </c>
      <c r="O19" s="22">
        <f t="shared" si="3"/>
        <v>0</v>
      </c>
      <c r="P19" s="21">
        <f t="shared" si="4"/>
        <v>0</v>
      </c>
      <c r="Q19" s="2"/>
    </row>
    <row r="20" spans="1:17" s="12" customFormat="1" ht="18.75">
      <c r="A20" s="7"/>
      <c r="B20" s="11" t="s">
        <v>13</v>
      </c>
      <c r="C20" s="52">
        <f>SUM(C10:C19)</f>
        <v>1807</v>
      </c>
      <c r="D20" s="69">
        <f>SUM(D10:D19)</f>
        <v>42</v>
      </c>
      <c r="E20" s="57">
        <f>ROUND(D20/C20*100,2)</f>
        <v>2.32</v>
      </c>
      <c r="F20" s="71">
        <f>SUM(F10:F19)</f>
        <v>22</v>
      </c>
      <c r="G20" s="57">
        <f t="shared" si="5"/>
        <v>1.2174875484228</v>
      </c>
      <c r="H20" s="65">
        <f>SUM(H10:H19)</f>
        <v>1807</v>
      </c>
      <c r="I20" s="66">
        <f>SUM(I10:I19)</f>
        <v>29</v>
      </c>
      <c r="J20" s="67">
        <f>SUM(J10:J19)</f>
        <v>13</v>
      </c>
      <c r="K20" s="57">
        <f>ROUND(J20/H20*100,2)</f>
        <v>0.72</v>
      </c>
      <c r="L20" s="68">
        <f t="shared" si="7"/>
        <v>1.5999999999999999</v>
      </c>
      <c r="M20" s="69">
        <f>SUM(M10:M19)</f>
        <v>5</v>
      </c>
      <c r="N20" s="69">
        <f>SUM(N10:N19)</f>
        <v>17</v>
      </c>
      <c r="O20" s="57">
        <f>ROUND(N20/H20*100,2)</f>
        <v>0.94</v>
      </c>
      <c r="P20" s="70">
        <f t="shared" si="4"/>
        <v>0.2774875484228001</v>
      </c>
      <c r="Q20" s="4"/>
    </row>
  </sheetData>
  <sheetProtection/>
  <mergeCells count="14">
    <mergeCell ref="A1:P1"/>
    <mergeCell ref="A6:A8"/>
    <mergeCell ref="B6:B8"/>
    <mergeCell ref="C6:G6"/>
    <mergeCell ref="C7:C8"/>
    <mergeCell ref="A3:P3"/>
    <mergeCell ref="M7:P7"/>
    <mergeCell ref="A4:P4"/>
    <mergeCell ref="H6:P6"/>
    <mergeCell ref="D7:E7"/>
    <mergeCell ref="I7:L7"/>
    <mergeCell ref="A2:P2"/>
    <mergeCell ref="F7:G7"/>
    <mergeCell ref="H7:H8"/>
  </mergeCells>
  <printOptions/>
  <pageMargins left="0.2" right="0.16" top="0.28" bottom="0.22" header="0.26" footer="0.21"/>
  <pageSetup horizontalDpi="300" verticalDpi="300" orientation="landscape" paperSize="9" r:id="rId1"/>
  <ignoredErrors>
    <ignoredError sqref="M20 C20:D20 I20 F20" formulaRange="1"/>
    <ignoredError sqref="G20 E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2023-03-22T07:36:50Z</cp:lastPrinted>
  <dcterms:created xsi:type="dcterms:W3CDTF">2016-10-13T08:36:34Z</dcterms:created>
  <dcterms:modified xsi:type="dcterms:W3CDTF">2023-03-22T08:02:57Z</dcterms:modified>
  <cp:category/>
  <cp:version/>
  <cp:contentType/>
  <cp:contentStatus/>
</cp:coreProperties>
</file>